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<sst xmlns="http://schemas.openxmlformats.org/spreadsheetml/2006/main" count="89" uniqueCount="83">
  <si>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</si>
  <si>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</si>
  <si>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</si>
  <si>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</si>
  <si>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</si>
  <si>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</si>
  <si>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</si>
  <si>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</si>
  <si>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</si>
  <si>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</si>
  <si>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</si>
  <si>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</si>
  <si>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</si>
  <si>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</si>
  <si>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</si>
  <si>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</si>
  <si>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</si>
  <si>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</si>
  <si>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</si>
  <si>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</si>
  <si>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</si>
  <si>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</si>
  <si>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</si>
  <si>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</si>
  <si>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</si>
  <si>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</si>
  <si>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</si>
  <si>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</si>
  <si>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</si>
  <si>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</si>
  <si>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</si>
  <si>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</si>
  <si>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</si>
  <si>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</si>
  <si>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</si>
  <si>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</si>
  <si>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</si>
  <si>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</si>
  <si>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</si>
  <si>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</si>
  <si>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</si>
  <si>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</si>
  <si>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</si>
  <si>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</si>
  <si>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</si>
  <si>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</si>
  <si>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</si>
  <si>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</si>
  <si>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</si>
  <si>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</si>
  <si>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</si>
  <si>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</si>
  <si>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</si>
  <si>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</si>
  <si>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</si>
  <si>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</si>
  <si>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</si>
  <si>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</si>
  <si>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</si>
  <si>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</si>
  <si>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</si>
  <si>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</si>
  <si>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</si>
  <si>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</si>
  <si>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</si>
  <si>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</si>
  <si>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</si>
  <si>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</si>
  <si>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</si>
  <si>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</si>
  <si>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</si>
  <si>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</si>
  <si>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</si>
  <si>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</si>
  <si>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</si>
  <si>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</si>
  <si>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</si>
  <si>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</si>
  <si>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</si>
  <si>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</si>
  <si>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</si>
  <si>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</si>
  <si>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Junio 2018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</si>
</sst>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64" fontId="3" fillId="0" borderId="0" xfId="94" applyNumberFormat="1" applyFont="1" applyBorder="1">
      <alignment/>
      <protection/>
    </xf>
    <xf numFmtId="164" fontId="3" fillId="0" borderId="0" xfId="94" applyNumberFormat="1" applyFont="1" applyBorder="1" applyAlignment="1">
      <alignment horizontal="center" vertical="center"/>
      <protection/>
    </xf>
    <xf numFmtId="164" fontId="3" fillId="0" borderId="0" xfId="94" applyNumberFormat="1" applyFont="1" applyFill="1">
      <alignment/>
      <protection/>
    </xf>
    <xf numFmtId="164" fontId="3" fillId="0" borderId="0" xfId="94" applyNumberFormat="1" applyFont="1">
      <alignment/>
      <protection/>
    </xf>
    <xf numFmtId="164" fontId="3" fillId="0" borderId="0" xfId="95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center" vertical="center"/>
      <protection/>
    </xf>
    <xf numFmtId="164" fontId="3" fillId="54" borderId="18" xfId="95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 applyAlignment="1">
      <alignment horizontal="center"/>
      <protection/>
    </xf>
    <xf numFmtId="164" fontId="3" fillId="54" borderId="19" xfId="95" applyNumberFormat="1" applyFont="1" applyFill="1" applyBorder="1" applyAlignment="1">
      <alignment horizontal="center" vertical="center"/>
      <protection/>
    </xf>
    <xf numFmtId="164" fontId="3" fillId="0" borderId="20" xfId="94" applyNumberFormat="1" applyFont="1" applyFill="1" applyBorder="1" applyAlignment="1">
      <alignment horizontal="left"/>
      <protection/>
    </xf>
    <xf numFmtId="164" fontId="4" fillId="0" borderId="21" xfId="88" applyNumberFormat="1" applyFont="1" applyFill="1" applyBorder="1" applyAlignment="1">
      <alignment horizontal="center" vertical="center"/>
    </xf>
    <xf numFmtId="164" fontId="3" fillId="0" borderId="20" xfId="86" applyNumberFormat="1" applyFont="1" applyFill="1" applyBorder="1" applyAlignment="1">
      <alignment horizontal="center" vertical="center"/>
    </xf>
    <xf numFmtId="164" fontId="3" fillId="0" borderId="22" xfId="94" applyNumberFormat="1" applyFont="1" applyFill="1" applyBorder="1">
      <alignment/>
      <protection/>
    </xf>
    <xf numFmtId="164" fontId="6" fillId="0" borderId="0" xfId="86" applyNumberFormat="1" applyFont="1" applyFill="1" applyBorder="1" applyAlignment="1">
      <alignment horizontal="center" vertical="center"/>
    </xf>
    <xf numFmtId="164" fontId="3" fillId="0" borderId="0" xfId="94" applyNumberFormat="1" applyFont="1" applyFill="1" applyBorder="1" applyAlignment="1">
      <alignment horizontal="center" vertical="center"/>
      <protection/>
    </xf>
    <xf numFmtId="164" fontId="6" fillId="0" borderId="0" xfId="88" applyNumberFormat="1" applyFont="1" applyFill="1" applyBorder="1" applyAlignment="1">
      <alignment horizontal="center" vertical="center"/>
    </xf>
    <xf numFmtId="164" fontId="3" fillId="0" borderId="0" xfId="88" applyNumberFormat="1" applyFont="1" applyFill="1" applyBorder="1" applyAlignment="1">
      <alignment horizontal="center" vertical="center"/>
    </xf>
    <xf numFmtId="164" fontId="3" fillId="0" borderId="23" xfId="86" applyNumberFormat="1" applyFont="1" applyFill="1" applyBorder="1" applyAlignment="1">
      <alignment horizontal="center" vertical="center"/>
    </xf>
    <xf numFmtId="164" fontId="5" fillId="0" borderId="18" xfId="94" applyNumberFormat="1" applyFont="1" applyFill="1" applyBorder="1">
      <alignment/>
      <protection/>
    </xf>
    <xf numFmtId="164" fontId="4" fillId="0" borderId="24" xfId="86" applyNumberFormat="1" applyFont="1" applyFill="1" applyBorder="1" applyAlignment="1">
      <alignment horizontal="center" vertical="center"/>
    </xf>
    <xf numFmtId="164" fontId="4" fillId="0" borderId="25" xfId="86" applyNumberFormat="1" applyFont="1" applyFill="1" applyBorder="1" applyAlignment="1">
      <alignment horizontal="center" vertical="center"/>
    </xf>
    <xf numFmtId="164" fontId="3" fillId="0" borderId="26" xfId="86" applyNumberFormat="1" applyFont="1" applyFill="1" applyBorder="1" applyAlignment="1">
      <alignment horizontal="center" vertical="center"/>
    </xf>
    <xf numFmtId="164" fontId="5" fillId="0" borderId="19" xfId="94" applyNumberFormat="1" applyFont="1" applyFill="1" applyBorder="1">
      <alignment/>
      <protection/>
    </xf>
    <xf numFmtId="164" fontId="4" fillId="0" borderId="27" xfId="86" applyNumberFormat="1" applyFont="1" applyFill="1" applyBorder="1" applyAlignment="1">
      <alignment horizontal="center" vertical="center"/>
    </xf>
    <xf numFmtId="164" fontId="4" fillId="0" borderId="0" xfId="86" applyNumberFormat="1" applyFont="1" applyFill="1" applyBorder="1" applyAlignment="1">
      <alignment horizontal="center" vertical="center"/>
    </xf>
    <xf numFmtId="166" fontId="3" fillId="0" borderId="28" xfId="86" applyNumberFormat="1" applyFont="1" applyFill="1" applyBorder="1" applyAlignment="1">
      <alignment horizontal="center" vertical="center"/>
    </xf>
    <xf numFmtId="164" fontId="3" fillId="0" borderId="28" xfId="86" applyNumberFormat="1" applyFont="1" applyFill="1" applyBorder="1" applyAlignment="1">
      <alignment horizontal="center" vertical="center"/>
    </xf>
    <xf numFmtId="164" fontId="4" fillId="0" borderId="29" xfId="87" applyNumberFormat="1" applyFont="1" applyFill="1" applyBorder="1" applyAlignment="1">
      <alignment horizontal="center" vertical="center"/>
    </xf>
    <xf numFmtId="164" fontId="3" fillId="0" borderId="0" xfId="86" applyNumberFormat="1" applyFont="1" applyFill="1" applyBorder="1" applyAlignment="1">
      <alignment horizontal="center"/>
    </xf>
    <xf numFmtId="164" fontId="5" fillId="0" borderId="30" xfId="94" applyNumberFormat="1" applyFont="1" applyFill="1" applyBorder="1" applyAlignment="1">
      <alignment vertical="center"/>
      <protection/>
    </xf>
    <xf numFmtId="164" fontId="4" fillId="0" borderId="31" xfId="87" applyNumberFormat="1" applyFont="1" applyFill="1" applyBorder="1" applyAlignment="1">
      <alignment horizontal="center" vertical="center"/>
    </xf>
    <xf numFmtId="164" fontId="4" fillId="0" borderId="32" xfId="86" applyNumberFormat="1" applyFont="1" applyFill="1" applyBorder="1" applyAlignment="1">
      <alignment horizontal="center" vertical="center"/>
    </xf>
    <xf numFmtId="164" fontId="4" fillId="0" borderId="33" xfId="86" applyNumberFormat="1" applyFont="1" applyFill="1" applyBorder="1" applyAlignment="1">
      <alignment horizontal="center" vertical="center"/>
    </xf>
    <xf numFmtId="164" fontId="3" fillId="0" borderId="34" xfId="86" applyNumberFormat="1" applyFont="1" applyFill="1" applyBorder="1" applyAlignment="1">
      <alignment horizontal="center" vertical="center"/>
    </xf>
    <xf numFmtId="164" fontId="3" fillId="0" borderId="35" xfId="94" applyNumberFormat="1" applyFont="1" applyFill="1" applyBorder="1">
      <alignment/>
      <protection/>
    </xf>
    <xf numFmtId="164" fontId="5" fillId="0" borderId="0" xfId="94" applyNumberFormat="1" applyFont="1" applyBorder="1" applyAlignment="1">
      <alignment horizontal="center" vertical="center"/>
      <protection/>
    </xf>
    <xf numFmtId="164" fontId="3" fillId="0" borderId="36" xfId="86" applyNumberFormat="1" applyFont="1" applyFill="1" applyBorder="1" applyAlignment="1">
      <alignment horizontal="center" vertical="center"/>
    </xf>
    <xf numFmtId="164" fontId="5" fillId="0" borderId="22" xfId="94" applyNumberFormat="1" applyFont="1" applyFill="1" applyBorder="1">
      <alignment/>
      <protection/>
    </xf>
    <xf numFmtId="166" fontId="3" fillId="0" borderId="23" xfId="86" applyNumberFormat="1" applyFont="1" applyFill="1" applyBorder="1" applyAlignment="1">
      <alignment horizontal="center" vertical="center"/>
    </xf>
    <xf numFmtId="164" fontId="3" fillId="0" borderId="37" xfId="94" applyNumberFormat="1" applyFont="1" applyFill="1" applyBorder="1">
      <alignment/>
      <protection/>
    </xf>
    <xf numFmtId="164" fontId="4" fillId="0" borderId="25" xfId="88" applyNumberFormat="1" applyFont="1" applyFill="1" applyBorder="1" applyAlignment="1">
      <alignment horizontal="center" vertical="center"/>
    </xf>
    <xf numFmtId="164" fontId="5" fillId="0" borderId="25" xfId="88" applyNumberFormat="1" applyFont="1" applyFill="1" applyBorder="1" applyAlignment="1">
      <alignment horizontal="center" vertical="center"/>
    </xf>
    <xf numFmtId="164" fontId="3" fillId="0" borderId="38" xfId="86" applyNumberFormat="1" applyFont="1" applyFill="1" applyBorder="1" applyAlignment="1">
      <alignment horizontal="center" vertical="center"/>
    </xf>
    <xf numFmtId="164" fontId="4" fillId="0" borderId="39" xfId="86" applyNumberFormat="1" applyFont="1" applyFill="1" applyBorder="1" applyAlignment="1">
      <alignment horizontal="center" vertical="center"/>
    </xf>
    <xf numFmtId="164" fontId="4" fillId="0" borderId="40" xfId="86" applyNumberFormat="1" applyFont="1" applyFill="1" applyBorder="1" applyAlignment="1">
      <alignment horizontal="center" vertical="center"/>
    </xf>
    <xf numFmtId="164" fontId="3" fillId="55" borderId="41" xfId="95" applyNumberFormat="1" applyFont="1" applyFill="1" applyBorder="1" applyAlignment="1">
      <alignment horizontal="center"/>
      <protection/>
    </xf>
    <xf numFmtId="43" fontId="3" fillId="55" borderId="42" xfId="95" applyNumberFormat="1" applyFont="1" applyFill="1" applyBorder="1" applyAlignment="1">
      <alignment horizontal="center" vertical="center"/>
      <protection/>
    </xf>
    <xf numFmtId="43" fontId="3" fillId="55" borderId="43" xfId="87" applyNumberFormat="1" applyFont="1" applyFill="1" applyBorder="1" applyAlignment="1">
      <alignment horizontal="center" vertical="center"/>
    </xf>
    <xf numFmtId="43" fontId="3" fillId="55" borderId="43" xfId="95" applyNumberFormat="1" applyFont="1" applyFill="1" applyBorder="1" applyAlignment="1">
      <alignment horizontal="center" vertical="center"/>
      <protection/>
    </xf>
    <xf numFmtId="43" fontId="3" fillId="55" borderId="21" xfId="87" applyNumberFormat="1" applyFont="1" applyFill="1" applyBorder="1" applyAlignment="1">
      <alignment horizontal="center" vertical="center"/>
    </xf>
    <xf numFmtId="168" fontId="3" fillId="0" borderId="0" xfId="94" applyNumberFormat="1" applyFont="1" applyFill="1" applyBorder="1" applyAlignment="1">
      <alignment horizontal="center" vertical="center"/>
      <protection/>
    </xf>
    <xf numFmtId="169" fontId="3" fillId="0" borderId="0" xfId="94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>
      <alignment/>
      <protection/>
    </xf>
    <xf numFmtId="164" fontId="5" fillId="0" borderId="0" xfId="94" applyNumberFormat="1" applyFont="1" applyAlignment="1">
      <alignment horizontal="left"/>
      <protection/>
    </xf>
    <xf numFmtId="166" fontId="3" fillId="0" borderId="0" xfId="94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right" vertical="center"/>
      <protection/>
    </xf>
    <xf numFmtId="170" fontId="5" fillId="0" borderId="0" xfId="94" applyNumberFormat="1" applyFont="1" applyAlignment="1">
      <alignment horizontal="right" vertical="center"/>
      <protection/>
    </xf>
    <xf numFmtId="171" fontId="3" fillId="0" borderId="0" xfId="94" applyNumberFormat="1" applyFont="1" applyFill="1" applyBorder="1" applyAlignment="1">
      <alignment horizontal="right" vertical="center"/>
      <protection/>
    </xf>
    <xf numFmtId="171" fontId="3" fillId="0" borderId="0" xfId="86" applyNumberFormat="1" applyFont="1" applyFill="1" applyBorder="1" applyAlignment="1">
      <alignment horizontal="right" vertical="center"/>
    </xf>
    <xf numFmtId="172" fontId="3" fillId="0" borderId="0" xfId="94" applyNumberFormat="1" applyFont="1" applyBorder="1" applyAlignment="1">
      <alignment horizontal="center" vertical="center"/>
      <protection/>
    </xf>
    <xf numFmtId="168" fontId="3" fillId="0" borderId="0" xfId="94" applyNumberFormat="1" applyFont="1" applyBorder="1" applyAlignment="1">
      <alignment horizontal="center" vertical="center"/>
      <protection/>
    </xf>
    <xf numFmtId="172" fontId="3" fillId="0" borderId="0" xfId="94" applyNumberFormat="1" applyFont="1" applyAlignment="1">
      <alignment horizontal="center" vertical="center"/>
      <protection/>
    </xf>
    <xf numFmtId="164" fontId="5" fillId="0" borderId="44" xfId="88" applyNumberFormat="1" applyFont="1" applyFill="1" applyBorder="1" applyAlignment="1">
      <alignment horizontal="center" vertical="center"/>
    </xf>
    <xf numFmtId="164" fontId="4" fillId="0" borderId="45" xfId="87" applyNumberFormat="1" applyFont="1" applyFill="1" applyBorder="1" applyAlignment="1">
      <alignment horizontal="center" vertical="center"/>
    </xf>
    <xf numFmtId="164" fontId="4" fillId="0" borderId="44" xfId="88" applyNumberFormat="1" applyFont="1" applyFill="1" applyBorder="1" applyAlignment="1">
      <alignment horizontal="center" vertical="center"/>
    </xf>
    <xf numFmtId="166" fontId="4" fillId="0" borderId="27" xfId="86" applyNumberFormat="1" applyFont="1" applyFill="1" applyBorder="1" applyAlignment="1">
      <alignment horizontal="center" vertical="center"/>
    </xf>
    <xf numFmtId="164" fontId="5" fillId="0" borderId="30" xfId="94" applyNumberFormat="1" applyFont="1" applyFill="1" applyBorder="1">
      <alignment/>
      <protection/>
    </xf>
    <xf numFmtId="164" fontId="4" fillId="0" borderId="41" xfId="88" applyNumberFormat="1" applyFont="1" applyFill="1" applyBorder="1" applyAlignment="1">
      <alignment horizontal="center" vertical="center"/>
    </xf>
    <xf numFmtId="166" fontId="4" fillId="0" borderId="24" xfId="86" applyNumberFormat="1" applyFont="1" applyFill="1" applyBorder="1" applyAlignment="1">
      <alignment horizontal="center" vertical="center"/>
    </xf>
    <xf numFmtId="164" fontId="4" fillId="0" borderId="45" xfId="86" applyNumberFormat="1" applyFont="1" applyFill="1" applyBorder="1" applyAlignment="1">
      <alignment horizontal="center" vertical="center"/>
    </xf>
    <xf numFmtId="164" fontId="4" fillId="0" borderId="29" xfId="86" applyNumberFormat="1" applyFont="1" applyFill="1" applyBorder="1" applyAlignment="1">
      <alignment horizontal="center" vertical="center"/>
    </xf>
    <xf numFmtId="164" fontId="4" fillId="0" borderId="31" xfId="86" applyNumberFormat="1" applyFont="1" applyFill="1" applyBorder="1" applyAlignment="1">
      <alignment horizontal="center" vertical="center"/>
    </xf>
    <xf numFmtId="164" fontId="4" fillId="0" borderId="46" xfId="86" applyNumberFormat="1" applyFont="1" applyFill="1" applyBorder="1" applyAlignment="1">
      <alignment horizontal="center" vertical="center"/>
    </xf>
    <xf numFmtId="164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64" fontId="3" fillId="54" borderId="37" xfId="95" applyNumberFormat="1" applyFont="1" applyFill="1" applyBorder="1" applyAlignment="1">
      <alignment horizontal="center" vertical="center"/>
      <protection/>
    </xf>
    <xf numFmtId="164" fontId="3" fillId="54" borderId="22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1">
      <selection activeCell="K23" sqref="K23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2.75">
      <c r="A4" s="75" t="s">
        <v>82</v>
      </c>
      <c r="B4" s="75"/>
      <c r="C4" s="75"/>
      <c r="D4" s="75"/>
      <c r="E4" s="75"/>
      <c r="F4" s="75"/>
      <c r="G4" s="75"/>
      <c r="H4" s="75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7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632.692</v>
      </c>
      <c r="C8" s="63">
        <v>157.392</v>
      </c>
      <c r="D8" s="65">
        <v>132.276</v>
      </c>
      <c r="E8" s="63">
        <v>5.212</v>
      </c>
      <c r="F8" s="63">
        <f>0.922+0.185+8.787+8.787+0.233</f>
        <v>18.914</v>
      </c>
      <c r="G8" s="11">
        <f>994-264.99</f>
        <v>729.01</v>
      </c>
      <c r="H8" s="12">
        <f>SUM(B8:G8)</f>
        <v>1675.496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77.122</v>
      </c>
      <c r="C10" s="20">
        <v>24.472</v>
      </c>
      <c r="D10" s="20">
        <v>3.145</v>
      </c>
      <c r="E10" s="69">
        <v>0.003</v>
      </c>
      <c r="F10" s="20"/>
      <c r="G10" s="21"/>
      <c r="H10" s="22">
        <f>SUM(B10:G10)</f>
        <v>104.74199999999999</v>
      </c>
      <c r="I10" s="4"/>
    </row>
    <row r="11" spans="1:9" ht="12.75">
      <c r="A11" s="23" t="s">
        <v>12</v>
      </c>
      <c r="B11" s="28">
        <v>5.601</v>
      </c>
      <c r="C11" s="24">
        <v>6.004</v>
      </c>
      <c r="D11" s="24"/>
      <c r="E11" s="24"/>
      <c r="F11" s="24"/>
      <c r="G11" s="25"/>
      <c r="H11" s="26">
        <f>SUM(B11:G11)</f>
        <v>11.605</v>
      </c>
      <c r="I11" s="4"/>
    </row>
    <row r="12" spans="1:9" ht="12.75">
      <c r="A12" s="23" t="s">
        <v>13</v>
      </c>
      <c r="B12" s="28">
        <v>67.667</v>
      </c>
      <c r="C12" s="24"/>
      <c r="D12" s="24"/>
      <c r="E12" s="24"/>
      <c r="F12" s="24"/>
      <c r="G12" s="25"/>
      <c r="H12" s="27">
        <f>SUM(B12:G12)</f>
        <v>67.667</v>
      </c>
      <c r="I12" s="4"/>
    </row>
    <row r="13" spans="1:9" ht="12.75">
      <c r="A13" s="23" t="s">
        <v>14</v>
      </c>
      <c r="B13" s="28"/>
      <c r="C13" s="24"/>
      <c r="D13" s="24"/>
      <c r="E13" s="24"/>
      <c r="F13" s="24"/>
      <c r="G13" s="25"/>
      <c r="H13" s="27">
        <f>SUM(B13:G13)</f>
        <v>0</v>
      </c>
      <c r="I13" s="4"/>
    </row>
    <row r="14" spans="1:9" ht="12.75">
      <c r="A14" s="23" t="s">
        <v>15</v>
      </c>
      <c r="B14" s="28"/>
      <c r="C14" s="24"/>
      <c r="D14" s="24"/>
      <c r="E14" s="24"/>
      <c r="F14" s="24"/>
      <c r="G14" s="25"/>
      <c r="H14" s="27">
        <f>SUM(B14:G14)</f>
        <v>0</v>
      </c>
      <c r="I14" s="4"/>
    </row>
    <row r="15" spans="1:9" ht="12.75">
      <c r="A15" s="23" t="s">
        <v>16</v>
      </c>
      <c r="B15" s="28"/>
      <c r="C15" s="24">
        <v>0.189</v>
      </c>
      <c r="D15" s="24"/>
      <c r="E15" s="24"/>
      <c r="F15" s="66"/>
      <c r="G15" s="25"/>
      <c r="H15" s="27">
        <f>SUM(B15:G15)</f>
        <v>0.189</v>
      </c>
      <c r="I15" s="4"/>
    </row>
    <row r="16" spans="1:9" ht="12.75">
      <c r="A16" s="23" t="s">
        <v>17</v>
      </c>
      <c r="B16" s="28">
        <v>110.294</v>
      </c>
      <c r="C16" s="24">
        <v>0.487</v>
      </c>
      <c r="D16" s="24">
        <v>89.969</v>
      </c>
      <c r="E16" s="66">
        <v>0.003</v>
      </c>
      <c r="F16" s="24"/>
      <c r="G16" s="25"/>
      <c r="H16" s="26">
        <f>SUM(B16:G16)</f>
        <v>200.753</v>
      </c>
      <c r="I16" s="4"/>
    </row>
    <row r="17" spans="1:9" ht="12.75">
      <c r="A17" s="23" t="s">
        <v>18</v>
      </c>
      <c r="B17" s="28">
        <f>0.064+41.656+0.297</f>
        <v>42.016999999999996</v>
      </c>
      <c r="C17" s="24">
        <v>4.304</v>
      </c>
      <c r="D17" s="24"/>
      <c r="E17" s="24"/>
      <c r="F17" s="24"/>
      <c r="G17" s="25">
        <v>53.23</v>
      </c>
      <c r="H17" s="26">
        <f>SUM(B17:G17)</f>
        <v>99.55099999999999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>SUM(B18:G18)</f>
        <v>0</v>
      </c>
      <c r="I18" s="4"/>
    </row>
    <row r="19" spans="1:9" ht="12.75">
      <c r="A19" s="23" t="s">
        <v>20</v>
      </c>
      <c r="B19" s="28">
        <v>63.058</v>
      </c>
      <c r="C19" s="24">
        <v>17.848</v>
      </c>
      <c r="D19" s="24">
        <v>0.139</v>
      </c>
      <c r="E19" s="66">
        <v>0.059</v>
      </c>
      <c r="F19" s="66">
        <v>2.406</v>
      </c>
      <c r="G19" s="25">
        <v>264.99</v>
      </c>
      <c r="H19" s="26">
        <f>SUM(B19:G19)</f>
        <v>348.5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>SUM(B20:G20)</f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/>
      <c r="G21" s="25"/>
      <c r="H21" s="27">
        <f>SUM(B21:G21)</f>
        <v>0</v>
      </c>
      <c r="I21" s="4"/>
    </row>
    <row r="22" spans="1:9" ht="12.75">
      <c r="A22" s="23" t="s">
        <v>23</v>
      </c>
      <c r="B22" s="28">
        <v>174.271</v>
      </c>
      <c r="C22" s="24">
        <v>0.043</v>
      </c>
      <c r="D22" s="24">
        <v>35.476</v>
      </c>
      <c r="E22" s="24"/>
      <c r="F22" s="24"/>
      <c r="G22" s="25"/>
      <c r="H22" s="27">
        <f aca="true" t="shared" si="0" ref="H22:H31">SUM(B22:G22)</f>
        <v>209.79</v>
      </c>
      <c r="I22" s="4"/>
    </row>
    <row r="23" spans="1:9" ht="12.75">
      <c r="A23" s="23" t="s">
        <v>24</v>
      </c>
      <c r="B23" s="28">
        <f>35.798+136.374</f>
        <v>172.172</v>
      </c>
      <c r="C23" s="24"/>
      <c r="D23" s="24"/>
      <c r="E23" s="24"/>
      <c r="F23" s="24"/>
      <c r="G23" s="25">
        <f>348.28+46.81</f>
        <v>395.09</v>
      </c>
      <c r="H23" s="26">
        <f t="shared" si="0"/>
        <v>567.262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0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5.83</v>
      </c>
      <c r="H26" s="27">
        <f>SUM(B26:G26)</f>
        <v>5.83</v>
      </c>
      <c r="I26" s="4"/>
    </row>
    <row r="27" spans="1:9" ht="12.75">
      <c r="A27" s="23" t="s">
        <v>28</v>
      </c>
      <c r="B27" s="28">
        <f>0.116+0.145</f>
        <v>0.261</v>
      </c>
      <c r="C27" s="24"/>
      <c r="D27" s="24"/>
      <c r="E27" s="24"/>
      <c r="F27" s="24"/>
      <c r="G27" s="25"/>
      <c r="H27" s="26">
        <f t="shared" si="0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0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0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0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0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>SUM(B33:G33)</f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>SUM(B34:G34)</f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6.55</v>
      </c>
      <c r="H35" s="27">
        <f>SUM(B35:G35)</f>
        <v>6.55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>
        <v>1.563</v>
      </c>
      <c r="G36" s="24"/>
      <c r="H36" s="18">
        <f>SUM(B36:G36)</f>
        <v>1.563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59.12</v>
      </c>
      <c r="H37" s="18">
        <f>SUM(B37:G37)</f>
        <v>59.12</v>
      </c>
      <c r="I37" s="29"/>
    </row>
    <row r="38" spans="1:9" ht="12.75">
      <c r="A38" s="38" t="s">
        <v>65</v>
      </c>
      <c r="B38" s="28">
        <v>0</v>
      </c>
      <c r="C38" s="24">
        <v>0.009</v>
      </c>
      <c r="D38" s="24">
        <v>0</v>
      </c>
      <c r="E38" s="24">
        <v>0</v>
      </c>
      <c r="F38" s="24">
        <v>0</v>
      </c>
      <c r="G38" s="24">
        <v>0</v>
      </c>
      <c r="H38" s="18">
        <f>SUM(B38:G38)</f>
        <v>0.009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1.08</v>
      </c>
      <c r="H39" s="27">
        <f>SUM(B39:G39)</f>
        <v>1.08</v>
      </c>
      <c r="I39" s="29"/>
    </row>
    <row r="40" spans="1:9" ht="12.75">
      <c r="A40" s="23" t="s">
        <v>38</v>
      </c>
      <c r="B40" s="28">
        <v>270.389</v>
      </c>
      <c r="C40" s="24">
        <v>39.861</v>
      </c>
      <c r="D40" s="24">
        <v>23.623</v>
      </c>
      <c r="E40" s="24">
        <v>0.017</v>
      </c>
      <c r="F40" s="24">
        <v>4.75</v>
      </c>
      <c r="G40" s="24">
        <v>41.38</v>
      </c>
      <c r="H40" s="27">
        <f>SUM(B40:G40)</f>
        <v>380.02</v>
      </c>
      <c r="I40" s="29"/>
    </row>
    <row r="41" spans="1:9" ht="13.5" thickBot="1">
      <c r="A41" s="30" t="s">
        <v>39</v>
      </c>
      <c r="B41" s="31"/>
      <c r="C41" s="32">
        <v>260.135</v>
      </c>
      <c r="D41" s="32"/>
      <c r="E41" s="32"/>
      <c r="F41" s="32"/>
      <c r="G41" s="33"/>
      <c r="H41" s="34">
        <f>SUM(B41:G41)</f>
        <v>260.135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66.016</v>
      </c>
      <c r="C43" s="20"/>
      <c r="D43" s="20"/>
      <c r="E43" s="20"/>
      <c r="F43" s="20"/>
      <c r="G43" s="20">
        <v>5.08</v>
      </c>
      <c r="H43" s="18">
        <f aca="true" t="shared" si="1" ref="H43:H66">SUM(B43:G43)</f>
        <v>71.096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16.97</v>
      </c>
      <c r="H44" s="18">
        <f t="shared" si="1"/>
        <v>16.97</v>
      </c>
      <c r="I44" s="29"/>
    </row>
    <row r="45" spans="1:9" ht="12.75">
      <c r="A45" s="38" t="s">
        <v>43</v>
      </c>
      <c r="B45" s="28"/>
      <c r="C45" s="24">
        <v>12.739</v>
      </c>
      <c r="D45" s="24"/>
      <c r="E45" s="24"/>
      <c r="F45" s="24"/>
      <c r="G45" s="24">
        <v>4.37</v>
      </c>
      <c r="H45" s="18">
        <f t="shared" si="1"/>
        <v>17.109</v>
      </c>
      <c r="I45" s="29"/>
    </row>
    <row r="46" spans="1:9" ht="12.75">
      <c r="A46" s="38" t="s">
        <v>44</v>
      </c>
      <c r="B46" s="28">
        <v>34.025</v>
      </c>
      <c r="C46" s="24">
        <v>7.707</v>
      </c>
      <c r="D46" s="24"/>
      <c r="E46" s="24"/>
      <c r="F46" s="24"/>
      <c r="G46" s="24">
        <v>100.82</v>
      </c>
      <c r="H46" s="39">
        <f t="shared" si="1"/>
        <v>142.552</v>
      </c>
      <c r="I46" s="29"/>
    </row>
    <row r="47" spans="1:9" ht="12.75">
      <c r="A47" s="38" t="s">
        <v>45</v>
      </c>
      <c r="B47" s="28">
        <v>131.545</v>
      </c>
      <c r="C47" s="24">
        <v>71.29</v>
      </c>
      <c r="D47" s="24">
        <f>0.098+15.276</f>
        <v>15.374</v>
      </c>
      <c r="E47" s="24">
        <v>2.222</v>
      </c>
      <c r="F47" s="24">
        <v>0.092</v>
      </c>
      <c r="G47" s="24">
        <v>84.83</v>
      </c>
      <c r="H47" s="18">
        <f t="shared" si="1"/>
        <v>305.353</v>
      </c>
      <c r="I47" s="29"/>
    </row>
    <row r="48" spans="1:9" ht="12.75">
      <c r="A48" s="38" t="s">
        <v>46</v>
      </c>
      <c r="B48" s="28">
        <v>85.51</v>
      </c>
      <c r="C48" s="24">
        <v>2.445</v>
      </c>
      <c r="D48" s="24">
        <f>37.631+0.098</f>
        <v>37.729</v>
      </c>
      <c r="E48" s="24">
        <v>2.238</v>
      </c>
      <c r="F48" s="24">
        <v>0.009</v>
      </c>
      <c r="G48" s="24">
        <v>42.79</v>
      </c>
      <c r="H48" s="18">
        <f t="shared" si="1"/>
        <v>170.721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1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1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G51" s="24"/>
      <c r="H51" s="18">
        <f t="shared" si="1"/>
        <v>0</v>
      </c>
      <c r="I51" s="29"/>
    </row>
    <row r="52" spans="1:9" ht="12.75">
      <c r="A52" s="38" t="s">
        <v>50</v>
      </c>
      <c r="B52" s="28">
        <v>112.499</v>
      </c>
      <c r="C52" s="24"/>
      <c r="D52" s="24">
        <v>16.508</v>
      </c>
      <c r="E52" s="24">
        <v>1.349</v>
      </c>
      <c r="F52" s="24">
        <v>0.154</v>
      </c>
      <c r="G52" s="24">
        <v>190.35</v>
      </c>
      <c r="H52" s="18">
        <f t="shared" si="1"/>
        <v>320.86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1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1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1"/>
        <v>0</v>
      </c>
      <c r="I55" s="29"/>
    </row>
    <row r="56" spans="1:9" ht="12.75">
      <c r="A56" s="38" t="s">
        <v>54</v>
      </c>
      <c r="B56" s="28">
        <v>86.151</v>
      </c>
      <c r="C56" s="24">
        <v>2.882</v>
      </c>
      <c r="D56" s="24">
        <f>54.048+0.098</f>
        <v>54.146</v>
      </c>
      <c r="E56" s="24">
        <v>13.808</v>
      </c>
      <c r="F56" s="24">
        <v>0.107</v>
      </c>
      <c r="G56" s="24"/>
      <c r="H56" s="39">
        <f t="shared" si="1"/>
        <v>157.094</v>
      </c>
      <c r="I56" s="29"/>
    </row>
    <row r="57" spans="1:9" ht="12.75">
      <c r="A57" s="38" t="s">
        <v>55</v>
      </c>
      <c r="B57" s="28">
        <v>19.09</v>
      </c>
      <c r="C57" s="24"/>
      <c r="D57" s="24"/>
      <c r="E57" s="24"/>
      <c r="F57" s="24"/>
      <c r="G57" s="24">
        <v>368.19</v>
      </c>
      <c r="H57" s="18">
        <f t="shared" si="1"/>
        <v>387.28</v>
      </c>
      <c r="I57" s="29"/>
    </row>
    <row r="58" spans="1:9" ht="12.75">
      <c r="A58" s="38" t="s">
        <v>80</v>
      </c>
      <c r="B58" s="28">
        <v>20.832</v>
      </c>
      <c r="C58" s="24"/>
      <c r="D58" s="24"/>
      <c r="E58" s="24"/>
      <c r="F58" s="24"/>
      <c r="G58" s="24"/>
      <c r="H58" s="39">
        <f t="shared" si="1"/>
        <v>20.832</v>
      </c>
      <c r="I58" s="29"/>
    </row>
    <row r="59" spans="1:9" ht="12.75">
      <c r="A59" s="38" t="s">
        <v>81</v>
      </c>
      <c r="B59" s="28">
        <f>0.649+26.249</f>
        <v>26.898</v>
      </c>
      <c r="C59" s="24"/>
      <c r="D59" s="24">
        <v>1.89</v>
      </c>
      <c r="E59" s="24"/>
      <c r="F59" s="24"/>
      <c r="G59" s="24">
        <v>85.16</v>
      </c>
      <c r="H59" s="18">
        <f t="shared" si="1"/>
        <v>113.948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1"/>
        <v>0.182</v>
      </c>
      <c r="I60" s="29"/>
    </row>
    <row r="61" spans="1:9" ht="12.75">
      <c r="A61" s="38" t="s">
        <v>57</v>
      </c>
      <c r="B61" s="28">
        <v>224.022</v>
      </c>
      <c r="C61" s="24">
        <v>97.42</v>
      </c>
      <c r="D61" s="24">
        <v>5.93</v>
      </c>
      <c r="E61" s="24">
        <v>2.99</v>
      </c>
      <c r="F61" s="24">
        <v>7.411</v>
      </c>
      <c r="G61" s="24">
        <v>12.42</v>
      </c>
      <c r="H61" s="39">
        <f t="shared" si="1"/>
        <v>350.19300000000004</v>
      </c>
      <c r="I61" s="29"/>
    </row>
    <row r="62" spans="1:9" ht="12.75">
      <c r="A62" s="38" t="s">
        <v>58</v>
      </c>
      <c r="B62" s="28"/>
      <c r="C62" s="24">
        <v>21.632</v>
      </c>
      <c r="D62" s="24"/>
      <c r="E62" s="24"/>
      <c r="F62" s="24"/>
      <c r="G62" s="24">
        <v>243.67</v>
      </c>
      <c r="H62" s="39">
        <f t="shared" si="1"/>
        <v>265.30199999999996</v>
      </c>
      <c r="I62" s="29"/>
    </row>
    <row r="63" spans="1:9" ht="12.75">
      <c r="A63" s="38" t="s">
        <v>59</v>
      </c>
      <c r="B63" s="28">
        <f>5.442+0.53</f>
        <v>5.972</v>
      </c>
      <c r="C63" s="24">
        <f>0.032+1.056+0.026+0.001</f>
        <v>1.115</v>
      </c>
      <c r="D63" s="24"/>
      <c r="E63" s="24"/>
      <c r="F63" s="24"/>
      <c r="G63" s="24">
        <v>3.54</v>
      </c>
      <c r="H63" s="18">
        <f t="shared" si="1"/>
        <v>10.627</v>
      </c>
      <c r="I63" s="29"/>
    </row>
    <row r="64" spans="1:9" ht="12.75">
      <c r="A64" s="38" t="s">
        <v>60</v>
      </c>
      <c r="B64" s="28">
        <f>0.745+3.414+2.862</f>
        <v>7.021</v>
      </c>
      <c r="C64" s="24">
        <f>0.09+0.045+14.845+6.926+3.547+0.518+0.005</f>
        <v>25.976</v>
      </c>
      <c r="D64" s="24"/>
      <c r="E64" s="24"/>
      <c r="F64" s="24"/>
      <c r="G64" s="24">
        <v>31.02</v>
      </c>
      <c r="H64" s="18">
        <f t="shared" si="1"/>
        <v>64.017</v>
      </c>
      <c r="I64" s="29"/>
    </row>
    <row r="65" spans="1:9" ht="12.75">
      <c r="A65" s="38" t="s">
        <v>61</v>
      </c>
      <c r="B65" s="28">
        <v>0.347</v>
      </c>
      <c r="C65" s="24">
        <v>0.229</v>
      </c>
      <c r="D65" s="24"/>
      <c r="E65" s="24"/>
      <c r="F65" s="24"/>
      <c r="G65" s="24"/>
      <c r="H65" s="18">
        <f t="shared" si="1"/>
        <v>0.576</v>
      </c>
      <c r="I65" s="29"/>
    </row>
    <row r="66" spans="1:9" ht="13.5" thickBot="1">
      <c r="A66" s="38" t="s">
        <v>62</v>
      </c>
      <c r="B66" s="28">
        <v>0.443</v>
      </c>
      <c r="C66" s="24">
        <v>1.536</v>
      </c>
      <c r="D66" s="24"/>
      <c r="E66" s="24"/>
      <c r="F66" s="24">
        <v>0.031</v>
      </c>
      <c r="G66" s="24"/>
      <c r="H66" s="18">
        <f t="shared" si="1"/>
        <v>2.0100000000000002</v>
      </c>
      <c r="I66" s="29"/>
    </row>
    <row r="67" spans="1:9" ht="13.5" thickBot="1">
      <c r="A67" s="40" t="s">
        <v>66</v>
      </c>
      <c r="B67" s="21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0"/>
      <c r="C68" s="44">
        <v>51.694</v>
      </c>
      <c r="D68" s="44"/>
      <c r="E68" s="44"/>
      <c r="F68" s="44"/>
      <c r="G68" s="44"/>
      <c r="H68" s="22">
        <f>SUM(B68:G68)</f>
        <v>51.694</v>
      </c>
      <c r="I68" s="29"/>
    </row>
    <row r="69" spans="1:9" ht="12.75">
      <c r="A69" s="23" t="s">
        <v>68</v>
      </c>
      <c r="B69" s="71"/>
      <c r="C69" s="45"/>
      <c r="D69" s="45"/>
      <c r="E69" s="45"/>
      <c r="F69" s="45"/>
      <c r="G69" s="45"/>
      <c r="H69" s="27">
        <f aca="true" t="shared" si="2" ref="H69:H79">SUM(B69:G69)</f>
        <v>0</v>
      </c>
      <c r="I69" s="29"/>
    </row>
    <row r="70" spans="1:9" ht="12.75">
      <c r="A70" s="23" t="s">
        <v>69</v>
      </c>
      <c r="B70" s="71"/>
      <c r="C70" s="45">
        <v>30.638</v>
      </c>
      <c r="D70" s="45"/>
      <c r="E70" s="45"/>
      <c r="G70" s="45"/>
      <c r="H70" s="27">
        <f t="shared" si="2"/>
        <v>30.638</v>
      </c>
      <c r="I70" s="29"/>
    </row>
    <row r="71" spans="1:9" ht="12.75">
      <c r="A71" s="23" t="s">
        <v>70</v>
      </c>
      <c r="B71" s="71"/>
      <c r="C71" s="45"/>
      <c r="D71" s="45"/>
      <c r="E71" s="45"/>
      <c r="F71" s="45"/>
      <c r="G71" s="45"/>
      <c r="H71" s="27">
        <f t="shared" si="2"/>
        <v>0</v>
      </c>
      <c r="I71" s="29"/>
    </row>
    <row r="72" spans="1:9" ht="12.75">
      <c r="A72" s="23" t="s">
        <v>71</v>
      </c>
      <c r="B72" s="71">
        <v>24.571</v>
      </c>
      <c r="C72" s="45">
        <v>67.89</v>
      </c>
      <c r="D72" s="45"/>
      <c r="E72" s="45">
        <v>0.038</v>
      </c>
      <c r="F72" s="45"/>
      <c r="G72" s="45"/>
      <c r="H72" s="27">
        <f t="shared" si="2"/>
        <v>92.499</v>
      </c>
      <c r="I72" s="29"/>
    </row>
    <row r="73" spans="1:9" ht="12.75">
      <c r="A73" s="23" t="s">
        <v>72</v>
      </c>
      <c r="B73" s="71"/>
      <c r="C73" s="45"/>
      <c r="D73" s="45"/>
      <c r="E73" s="45"/>
      <c r="F73" s="45"/>
      <c r="G73" s="45"/>
      <c r="H73" s="27">
        <f t="shared" si="2"/>
        <v>0</v>
      </c>
      <c r="I73" s="29"/>
    </row>
    <row r="74" spans="1:9" ht="12.75">
      <c r="A74" s="23" t="s">
        <v>73</v>
      </c>
      <c r="B74" s="71"/>
      <c r="C74" s="45"/>
      <c r="D74" s="45"/>
      <c r="E74" s="45"/>
      <c r="F74" s="45"/>
      <c r="G74" s="45"/>
      <c r="H74" s="27">
        <f t="shared" si="2"/>
        <v>0</v>
      </c>
      <c r="I74" s="29"/>
    </row>
    <row r="75" spans="1:9" ht="12.75">
      <c r="A75" s="23" t="s">
        <v>74</v>
      </c>
      <c r="B75" s="71">
        <v>83.181</v>
      </c>
      <c r="C75" s="45">
        <v>29.736</v>
      </c>
      <c r="D75" s="45">
        <v>3.877</v>
      </c>
      <c r="E75" s="45">
        <v>0.022</v>
      </c>
      <c r="F75" s="45"/>
      <c r="G75" s="45">
        <v>45.34</v>
      </c>
      <c r="H75" s="27">
        <f>SUM(B75:G75)</f>
        <v>162.156</v>
      </c>
      <c r="I75" s="29"/>
    </row>
    <row r="76" spans="1:9" ht="12.75">
      <c r="A76" s="23" t="s">
        <v>75</v>
      </c>
      <c r="B76" s="71">
        <v>35.663</v>
      </c>
      <c r="C76" s="45"/>
      <c r="D76" s="45"/>
      <c r="E76" s="45"/>
      <c r="F76" s="45"/>
      <c r="G76" s="45"/>
      <c r="H76" s="27">
        <f t="shared" si="2"/>
        <v>35.663</v>
      </c>
      <c r="I76" s="29"/>
    </row>
    <row r="77" spans="1:9" ht="12.75">
      <c r="A77" s="23" t="s">
        <v>76</v>
      </c>
      <c r="B77" s="71"/>
      <c r="C77" s="45"/>
      <c r="D77" s="45"/>
      <c r="E77" s="45"/>
      <c r="F77" s="45"/>
      <c r="G77" s="45">
        <v>30.74</v>
      </c>
      <c r="H77" s="27">
        <f t="shared" si="2"/>
        <v>30.74</v>
      </c>
      <c r="I77" s="29"/>
    </row>
    <row r="78" spans="1:9" ht="12.75">
      <c r="A78" s="23" t="s">
        <v>77</v>
      </c>
      <c r="B78" s="71"/>
      <c r="C78" s="45"/>
      <c r="D78" s="45"/>
      <c r="E78" s="45"/>
      <c r="F78" s="45"/>
      <c r="G78" s="45"/>
      <c r="H78" s="27">
        <f t="shared" si="2"/>
        <v>0</v>
      </c>
      <c r="I78" s="29"/>
    </row>
    <row r="79" spans="1:9" ht="13.5" thickBot="1">
      <c r="A79" s="67" t="s">
        <v>78</v>
      </c>
      <c r="B79" s="72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34">
        <f t="shared" si="2"/>
        <v>0</v>
      </c>
      <c r="I79" s="29"/>
    </row>
    <row r="80" spans="1:9" ht="13.5" thickBot="1">
      <c r="A80" s="46"/>
      <c r="B80" s="47">
        <f>SUM(B8:B79)+0.013+0.116</f>
        <v>2583.7670000000007</v>
      </c>
      <c r="C80" s="47">
        <f aca="true" t="shared" si="3" ref="C80:H80">SUM(C8:C79)</f>
        <v>935.8549999999998</v>
      </c>
      <c r="D80" s="47">
        <f t="shared" si="3"/>
        <v>420.082</v>
      </c>
      <c r="E80" s="47">
        <f t="shared" si="3"/>
        <v>27.961000000000002</v>
      </c>
      <c r="F80" s="48">
        <f t="shared" si="3"/>
        <v>35.437</v>
      </c>
      <c r="G80" s="49">
        <f t="shared" si="3"/>
        <v>2821.5699999999993</v>
      </c>
      <c r="H80" s="50">
        <f t="shared" si="3"/>
        <v>6824.543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2018-02-20T14:50:24Z</dcterms:created>
  <dcterms:modified xsi:type="dcterms:W3CDTF">2018-07-25T20:29:21Z</dcterms:modified>
  <cp:category/>
  <cp:version/>
  <cp:contentType/>
  <cp:contentStatus/>
</cp:coreProperties>
</file>